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DNR_AQ_Shared\Emissions Inventory\Summaries_and_Requests\2026\"/>
    </mc:Choice>
  </mc:AlternateContent>
  <xr:revisionPtr revIDLastSave="0" documentId="8_{38B48463-874F-4A1B-B541-E9F7B5AD9C4C}" xr6:coauthVersionLast="36" xr6:coauthVersionMax="36" xr10:uidLastSave="{00000000-0000-0000-0000-000000000000}"/>
  <bookViews>
    <workbookView xWindow="0" yWindow="0" windowWidth="14535" windowHeight="11850" xr2:uid="{0D95BAC1-32DF-4F99-BBFF-5EB86190F1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1" l="1"/>
  <c r="K22" i="1"/>
  <c r="AA21" i="1"/>
  <c r="AA24" i="1"/>
  <c r="K24" i="1"/>
  <c r="AA23" i="1"/>
  <c r="X23" i="1"/>
  <c r="S25" i="1"/>
  <c r="AA25" i="1" l="1"/>
  <c r="K25" i="1" l="1"/>
</calcChain>
</file>

<file path=xl/sharedStrings.xml><?xml version="1.0" encoding="utf-8"?>
<sst xmlns="http://schemas.openxmlformats.org/spreadsheetml/2006/main" count="113" uniqueCount="45">
  <si>
    <t>Emission Year</t>
  </si>
  <si>
    <t>Facility #</t>
  </si>
  <si>
    <t>Facility Name</t>
  </si>
  <si>
    <t>County</t>
  </si>
  <si>
    <t>PM-10
(includes PM-HAPs)</t>
  </si>
  <si>
    <t>PM-2_5
(includes PM-HAPs)</t>
  </si>
  <si>
    <t>SO2
(actual emissions)</t>
  </si>
  <si>
    <t>NOx
(subject to fees)</t>
  </si>
  <si>
    <t>VOC
(includes VOC-HAPs)</t>
  </si>
  <si>
    <t>CO</t>
  </si>
  <si>
    <t>Pb</t>
  </si>
  <si>
    <t>1,3-BUTADIENE</t>
  </si>
  <si>
    <t>ACETALDEHYDE</t>
  </si>
  <si>
    <t>ACROLEIN</t>
  </si>
  <si>
    <t>AMMONIA</t>
  </si>
  <si>
    <t>ARSENIC COMPOUNDS</t>
  </si>
  <si>
    <t>BENZENE</t>
  </si>
  <si>
    <t>CADMIUM COMPOUNDS</t>
  </si>
  <si>
    <t>CHROMIUM COMPOUNDS</t>
  </si>
  <si>
    <t>CUMENE</t>
  </si>
  <si>
    <t>CYANIDE COMPOUNDS</t>
  </si>
  <si>
    <t>FORMALDEHYDE</t>
  </si>
  <si>
    <t>HYDROCHLORIC ACID</t>
  </si>
  <si>
    <t>MANGANESE COMPOUNDS</t>
  </si>
  <si>
    <t>MERCURY COMPOUNDS</t>
  </si>
  <si>
    <t>NAPHTHALENE</t>
  </si>
  <si>
    <t>NICKEL COMPOUNDS</t>
  </si>
  <si>
    <t>PHENOL</t>
  </si>
  <si>
    <t>TOLUENE</t>
  </si>
  <si>
    <t>XYLENE (MIXED ISOMERS)</t>
  </si>
  <si>
    <t>51-01-005</t>
  </si>
  <si>
    <t>DEXTER FOUNDRY, INC</t>
  </si>
  <si>
    <t>REVSTONE CASTING FAIRFIELD, LLC</t>
  </si>
  <si>
    <t>JEFFERSON</t>
  </si>
  <si>
    <t>FAIRFIELD CASTING, LLC</t>
  </si>
  <si>
    <t>Fairfield Castings, LLC</t>
  </si>
  <si>
    <t>FAIRCAST, INC.</t>
  </si>
  <si>
    <t>HyCast Foundry LLC</t>
  </si>
  <si>
    <t>ETHYLENE GLYCOL</t>
  </si>
  <si>
    <t>HEXANE</t>
  </si>
  <si>
    <t>TRIETHYLAMINE</t>
  </si>
  <si>
    <t>THE DEXTER COMPANY</t>
  </si>
  <si>
    <t xml:space="preserve">THE DEXTER COMPANY </t>
  </si>
  <si>
    <t>METHYL CHLOROFORM</t>
  </si>
  <si>
    <t>DIETHANOLAMINE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</si>
</sst>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204"/>
    </font>
    <font>
      <sz val="11"/>
      <color indexed="8"/>
      <name val="Calibri"/>
    </font>
    <font>
      <sz val="10"/>
      <color indexed="8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3" fillId="0" borderId="2" xfId="1" applyFont="1" applyFill="1" applyBorder="1" applyAlignment="1">
      <alignment wrapText="1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ill="1" applyBorder="1"/>
    <xf numFmtId="0" fontId="4" fillId="0" borderId="2" xfId="1" applyFont="1" applyFill="1" applyBorder="1" applyAlignment="1">
      <alignment wrapText="1"/>
    </xf>
    <xf numFmtId="4" fontId="0" fillId="0" borderId="0" xfId="0" applyNumberFormat="1"/>
    <xf numFmtId="0" fontId="5" fillId="0" borderId="2" xfId="1" applyFont="1" applyFill="1" applyBorder="1" applyAlignment="1">
      <alignment wrapText="1"/>
    </xf>
    <xf numFmtId="0" fontId="5" fillId="0" borderId="2" xfId="3" applyFont="1" applyFill="1" applyBorder="1" applyAlignment="1">
      <alignment wrapText="1"/>
    </xf>
    <xf numFmtId="2" fontId="0" fillId="0" borderId="0" xfId="0" applyNumberFormat="1"/>
    <xf numFmtId="0" fontId="7" fillId="0" borderId="3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0" fontId="3" fillId="0" borderId="0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0" fontId="0" fillId="3" borderId="0" xfId="0" applyFill="1"/>
    <xf numFmtId="2" fontId="3" fillId="0" borderId="0" xfId="1" applyNumberFormat="1" applyFont="1" applyFill="1" applyBorder="1" applyAlignment="1">
      <alignment horizontal="right" wrapText="1"/>
    </xf>
    <xf numFmtId="2" fontId="3" fillId="0" borderId="0" xfId="1" applyNumberFormat="1" applyFont="1" applyFill="1" applyBorder="1" applyAlignment="1">
      <alignment horizontal="right"/>
    </xf>
    <xf numFmtId="2" fontId="0" fillId="0" borderId="0" xfId="0" applyNumberFormat="1" applyFill="1"/>
    <xf numFmtId="2" fontId="3" fillId="0" borderId="2" xfId="1" applyNumberFormat="1" applyFont="1" applyFill="1" applyBorder="1" applyAlignment="1">
      <alignment horizontal="right" wrapText="1"/>
    </xf>
    <xf numFmtId="2" fontId="1" fillId="0" borderId="0" xfId="1" applyNumberFormat="1" applyFill="1"/>
    <xf numFmtId="2" fontId="1" fillId="0" borderId="0" xfId="1" applyNumberFormat="1" applyFill="1" applyBorder="1"/>
    <xf numFmtId="2" fontId="0" fillId="0" borderId="0" xfId="0" applyNumberFormat="1" applyFont="1" applyFill="1" applyBorder="1"/>
    <xf numFmtId="2" fontId="0" fillId="0" borderId="0" xfId="0" applyNumberFormat="1" applyFont="1" applyFill="1"/>
    <xf numFmtId="2" fontId="1" fillId="0" borderId="0" xfId="1" applyNumberFormat="1" applyFont="1"/>
    <xf numFmtId="2" fontId="1" fillId="0" borderId="0" xfId="1" applyNumberFormat="1" applyFont="1" applyBorder="1"/>
    <xf numFmtId="2" fontId="4" fillId="0" borderId="2" xfId="1" applyNumberFormat="1" applyFont="1" applyFill="1" applyBorder="1" applyAlignment="1">
      <alignment horizontal="right" wrapText="1"/>
    </xf>
    <xf numFmtId="2" fontId="1" fillId="0" borderId="0" xfId="1" applyNumberFormat="1"/>
    <xf numFmtId="2" fontId="5" fillId="0" borderId="2" xfId="1" applyNumberFormat="1" applyFont="1" applyFill="1" applyBorder="1" applyAlignment="1">
      <alignment horizontal="right" wrapText="1"/>
    </xf>
    <xf numFmtId="2" fontId="5" fillId="0" borderId="2" xfId="4" applyNumberFormat="1" applyFont="1" applyFill="1" applyBorder="1" applyAlignment="1">
      <alignment horizontal="right" wrapText="1"/>
    </xf>
    <xf numFmtId="2" fontId="6" fillId="0" borderId="0" xfId="4" applyNumberFormat="1"/>
    <xf numFmtId="2" fontId="7" fillId="0" borderId="3" xfId="0" applyNumberFormat="1" applyFont="1" applyFill="1" applyBorder="1" applyAlignment="1" applyProtection="1">
      <alignment horizontal="right" vertical="center" wrapText="1"/>
    </xf>
  </cellXfs>
  <cellStyles count="5">
    <cellStyle name="Normal" xfId="0" builtinId="0"/>
    <cellStyle name="Normal 3" xfId="2" xr:uid="{DF83C17A-0B98-4A2D-A309-18AB66DD38F0}"/>
    <cellStyle name="Normal_Sheet1" xfId="1" xr:uid="{1BE16302-C179-41B9-A0AF-B9B7A5CFD3C1}"/>
    <cellStyle name="Normal_SLEIS_011117" xfId="4" xr:uid="{F8B9AE16-23A6-409E-A84F-5348C50A20EB}"/>
    <cellStyle name="Normal_TV EY08-15 emissionsNeed'15Data" xfId="3" xr:uid="{B2CD8406-9C5A-480C-9F9D-9EB0935D6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D81E-CB43-4FE0-B2A4-10DCB3FA9855}">
  <dimension ref="A1:AJ2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1" sqref="A21"/>
    </sheetView>
  </sheetViews>
  <sheetFormatPr defaultRowHeight="15" customHeight="1" x14ac:dyDescent="0.25"/>
  <cols>
    <col min="1" max="1" width="31.140625" bestFit="1" customWidth="1"/>
    <col min="2" max="2" width="25.5703125" bestFit="1" customWidth="1"/>
    <col min="3" max="3" width="32.140625" bestFit="1" customWidth="1"/>
    <col min="4" max="4" width="15.28515625" customWidth="1"/>
    <col min="5" max="5" width="30.140625" bestFit="1" customWidth="1"/>
    <col min="6" max="6" width="24" bestFit="1" customWidth="1"/>
    <col min="7" max="7" width="12.5703125" bestFit="1" customWidth="1"/>
    <col min="8" max="8" width="19.28515625" bestFit="1" customWidth="1"/>
    <col min="9" max="9" width="9.7109375" bestFit="1" customWidth="1"/>
    <col min="10" max="10" width="21" bestFit="1" customWidth="1"/>
    <col min="11" max="11" width="16.28515625" bestFit="1" customWidth="1"/>
    <col min="12" max="12" width="19.140625" bestFit="1" customWidth="1"/>
    <col min="13" max="13" width="21.140625" bestFit="1" customWidth="1"/>
    <col min="14" max="14" width="26.140625" bestFit="1" customWidth="1"/>
    <col min="15" max="15" width="16.85546875" bestFit="1" customWidth="1"/>
    <col min="16" max="16" width="21.5703125" bestFit="1" customWidth="1"/>
    <col min="17" max="17" width="20.5703125" bestFit="1" customWidth="1"/>
    <col min="18" max="18" width="32.140625" bestFit="1" customWidth="1"/>
    <col min="19" max="19" width="24.7109375" bestFit="1" customWidth="1"/>
    <col min="20" max="20" width="14.7109375" bestFit="1" customWidth="1"/>
    <col min="21" max="21" width="21.85546875" bestFit="1" customWidth="1"/>
    <col min="22" max="22" width="18.140625" bestFit="1" customWidth="1"/>
    <col min="23" max="23" width="19.85546875" bestFit="1" customWidth="1"/>
    <col min="24" max="24" width="25.85546875" bestFit="1" customWidth="1"/>
    <col min="25" max="25" width="22.85546875" bestFit="1" customWidth="1"/>
    <col min="26" max="26" width="18" bestFit="1" customWidth="1"/>
    <col min="27" max="27" width="20" bestFit="1" customWidth="1"/>
    <col min="28" max="28" width="12.28515625" bestFit="1" customWidth="1"/>
    <col min="29" max="29" width="19.7109375" bestFit="1" customWidth="1"/>
    <col min="30" max="30" width="24.140625" bestFit="1" customWidth="1"/>
    <col min="32" max="32" width="24.140625" bestFit="1" customWidth="1"/>
    <col min="33" max="33" width="15.28515625" bestFit="1" customWidth="1"/>
    <col min="34" max="34" width="21.7109375" bestFit="1" customWidth="1"/>
    <col min="35" max="35" width="17.5703125" bestFit="1" customWidth="1"/>
  </cols>
  <sheetData>
    <row r="1" spans="1:3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18" t="s">
        <v>39</v>
      </c>
      <c r="AF1" s="18" t="s">
        <v>38</v>
      </c>
      <c r="AG1" s="18" t="s">
        <v>40</v>
      </c>
      <c r="AH1" s="18" t="s">
        <v>43</v>
      </c>
      <c r="AI1" s="18" t="s">
        <v>44</v>
      </c>
    </row>
    <row r="2" spans="1:36" s="21" customFormat="1" ht="15" customHeight="1" x14ac:dyDescent="0.25">
      <c r="A2" s="17">
        <v>1999</v>
      </c>
      <c r="B2" s="19" t="s">
        <v>30</v>
      </c>
      <c r="C2" s="19" t="s">
        <v>42</v>
      </c>
      <c r="D2" s="20" t="s">
        <v>33</v>
      </c>
      <c r="E2" s="22">
        <v>110.17</v>
      </c>
      <c r="F2" s="22"/>
      <c r="G2" s="22">
        <v>29.25</v>
      </c>
      <c r="H2" s="22">
        <v>7.04</v>
      </c>
      <c r="I2" s="22">
        <v>42.2</v>
      </c>
      <c r="J2" s="22">
        <v>37.020000000000003</v>
      </c>
      <c r="K2" s="22">
        <v>5.226</v>
      </c>
      <c r="L2" s="22"/>
      <c r="M2" s="22"/>
      <c r="N2" s="22">
        <v>2.5999999999999999E-3</v>
      </c>
      <c r="O2" s="22"/>
      <c r="P2" s="22"/>
      <c r="Q2" s="22">
        <v>0.53790000000000004</v>
      </c>
      <c r="R2" s="22"/>
      <c r="S2" s="22">
        <v>1E-4</v>
      </c>
      <c r="T2" s="22">
        <v>3.1600000000000003E-2</v>
      </c>
      <c r="U2" s="22"/>
      <c r="V2" s="22">
        <v>0.38550000000000001</v>
      </c>
      <c r="W2" s="22"/>
      <c r="X2" s="22"/>
      <c r="Y2" s="22"/>
      <c r="Z2" s="22">
        <v>3.6999999999999998E-2</v>
      </c>
      <c r="AA2" s="22">
        <v>1E-4</v>
      </c>
      <c r="AB2" s="22">
        <v>0.2384</v>
      </c>
      <c r="AC2" s="22">
        <v>0.15909999999999999</v>
      </c>
      <c r="AD2" s="22">
        <v>0.1605</v>
      </c>
      <c r="AE2" s="22"/>
      <c r="AF2" s="22"/>
      <c r="AG2" s="22">
        <v>1.4863999999999999</v>
      </c>
      <c r="AH2" s="22"/>
      <c r="AI2" s="24">
        <v>0.08</v>
      </c>
      <c r="AJ2" s="24"/>
    </row>
    <row r="3" spans="1:36" s="21" customFormat="1" ht="15" customHeight="1" x14ac:dyDescent="0.25">
      <c r="A3" s="17">
        <v>2000</v>
      </c>
      <c r="B3" s="19" t="s">
        <v>30</v>
      </c>
      <c r="C3" s="19" t="s">
        <v>42</v>
      </c>
      <c r="D3" s="20" t="s">
        <v>33</v>
      </c>
      <c r="E3" s="22">
        <v>124.57</v>
      </c>
      <c r="F3" s="22"/>
      <c r="G3" s="22">
        <v>31.48</v>
      </c>
      <c r="H3" s="22">
        <v>8.5399999999999991</v>
      </c>
      <c r="I3" s="22">
        <v>49.67</v>
      </c>
      <c r="J3" s="22">
        <v>40.56</v>
      </c>
      <c r="K3" s="22">
        <v>5.78</v>
      </c>
      <c r="L3" s="22"/>
      <c r="M3" s="22"/>
      <c r="N3" s="22"/>
      <c r="O3" s="22"/>
      <c r="P3" s="22"/>
      <c r="Q3" s="22">
        <v>0.72</v>
      </c>
      <c r="R3" s="22"/>
      <c r="S3" s="22"/>
      <c r="T3" s="22">
        <v>0.05</v>
      </c>
      <c r="U3" s="22"/>
      <c r="V3" s="22">
        <v>0.61</v>
      </c>
      <c r="W3" s="22">
        <v>0.67</v>
      </c>
      <c r="X3" s="22"/>
      <c r="Y3" s="22"/>
      <c r="Z3" s="22">
        <v>0.06</v>
      </c>
      <c r="AA3" s="22"/>
      <c r="AB3" s="22">
        <v>0.34</v>
      </c>
      <c r="AC3" s="22">
        <v>0.21</v>
      </c>
      <c r="AD3" s="22">
        <v>0.28000000000000003</v>
      </c>
      <c r="AE3" s="22">
        <v>0.1</v>
      </c>
      <c r="AF3" s="22"/>
      <c r="AG3" s="22">
        <v>2.3199999999999998</v>
      </c>
      <c r="AH3" s="22"/>
      <c r="AI3" s="24"/>
      <c r="AJ3" s="24"/>
    </row>
    <row r="4" spans="1:36" s="6" customFormat="1" ht="15" customHeight="1" x14ac:dyDescent="0.25">
      <c r="A4" s="17">
        <v>2001</v>
      </c>
      <c r="B4" s="5" t="s">
        <v>30</v>
      </c>
      <c r="C4" s="5" t="s">
        <v>42</v>
      </c>
      <c r="D4" s="12" t="s">
        <v>33</v>
      </c>
      <c r="E4" s="22">
        <v>109.24</v>
      </c>
      <c r="F4" s="22"/>
      <c r="G4" s="22">
        <v>27.4</v>
      </c>
      <c r="H4" s="22">
        <v>7.77</v>
      </c>
      <c r="I4" s="22">
        <v>43.02</v>
      </c>
      <c r="J4" s="22">
        <v>35.520000000000003</v>
      </c>
      <c r="K4" s="22">
        <v>5.13</v>
      </c>
      <c r="L4" s="22"/>
      <c r="M4" s="22"/>
      <c r="N4" s="22"/>
      <c r="O4" s="22"/>
      <c r="P4" s="22"/>
      <c r="Q4" s="22">
        <v>0.53</v>
      </c>
      <c r="R4" s="22"/>
      <c r="S4" s="22"/>
      <c r="T4" s="22">
        <v>0.03</v>
      </c>
      <c r="U4" s="22"/>
      <c r="V4" s="22">
        <v>0.38</v>
      </c>
      <c r="W4" s="22"/>
      <c r="X4" s="22"/>
      <c r="Y4" s="22"/>
      <c r="Z4" s="22">
        <v>0.04</v>
      </c>
      <c r="AA4" s="22"/>
      <c r="AB4" s="22">
        <v>0.23</v>
      </c>
      <c r="AC4" s="22">
        <v>0.15</v>
      </c>
      <c r="AD4" s="22">
        <v>0.15</v>
      </c>
      <c r="AE4" s="22">
        <v>0.1</v>
      </c>
      <c r="AF4" s="22"/>
      <c r="AG4" s="22">
        <v>1.58</v>
      </c>
      <c r="AH4" s="22"/>
      <c r="AI4" s="22"/>
      <c r="AJ4" s="24"/>
    </row>
    <row r="5" spans="1:36" s="6" customFormat="1" ht="15" customHeight="1" x14ac:dyDescent="0.25">
      <c r="A5" s="17">
        <v>2002</v>
      </c>
      <c r="B5" s="5" t="s">
        <v>30</v>
      </c>
      <c r="C5" s="5" t="s">
        <v>42</v>
      </c>
      <c r="D5" s="12" t="s">
        <v>33</v>
      </c>
      <c r="E5" s="22">
        <v>111.81</v>
      </c>
      <c r="F5" s="22"/>
      <c r="G5" s="22">
        <v>28.82</v>
      </c>
      <c r="H5" s="22">
        <v>3.13</v>
      </c>
      <c r="I5" s="22">
        <v>10.59</v>
      </c>
      <c r="J5" s="23">
        <v>33.15</v>
      </c>
      <c r="K5" s="23">
        <v>1.38</v>
      </c>
      <c r="L5" s="23"/>
      <c r="M5" s="23"/>
      <c r="N5" s="23"/>
      <c r="O5" s="23"/>
      <c r="P5" s="23"/>
      <c r="Q5" s="23">
        <v>0.56000000000000005</v>
      </c>
      <c r="R5" s="23"/>
      <c r="S5" s="23"/>
      <c r="T5" s="23">
        <v>0.05</v>
      </c>
      <c r="U5" s="23"/>
      <c r="V5" s="23">
        <v>0.54</v>
      </c>
      <c r="W5" s="23"/>
      <c r="X5" s="23">
        <v>1.97</v>
      </c>
      <c r="Y5" s="23"/>
      <c r="Z5" s="23">
        <v>0.05</v>
      </c>
      <c r="AA5" s="23"/>
      <c r="AB5" s="23">
        <v>0.26</v>
      </c>
      <c r="AC5" s="23">
        <v>0.14000000000000001</v>
      </c>
      <c r="AD5" s="23">
        <v>0.2</v>
      </c>
      <c r="AE5" s="24">
        <v>0.01</v>
      </c>
      <c r="AF5" s="24">
        <v>1.02</v>
      </c>
      <c r="AG5" s="24">
        <v>2.4</v>
      </c>
      <c r="AH5" s="24"/>
      <c r="AI5" s="24"/>
    </row>
    <row r="6" spans="1:36" s="6" customFormat="1" ht="15" customHeight="1" x14ac:dyDescent="0.25">
      <c r="A6" s="17">
        <v>2003</v>
      </c>
      <c r="B6" s="5" t="s">
        <v>30</v>
      </c>
      <c r="C6" s="5" t="s">
        <v>42</v>
      </c>
      <c r="D6" s="12" t="s">
        <v>33</v>
      </c>
      <c r="E6" s="22">
        <v>108.07</v>
      </c>
      <c r="F6" s="22"/>
      <c r="G6" s="22">
        <v>25.59</v>
      </c>
      <c r="H6" s="22">
        <v>3.26</v>
      </c>
      <c r="I6" s="22">
        <v>18.05</v>
      </c>
      <c r="J6" s="23">
        <v>9.8699999999999992</v>
      </c>
      <c r="K6" s="23">
        <v>1.27</v>
      </c>
      <c r="L6" s="23"/>
      <c r="M6" s="23"/>
      <c r="N6" s="23"/>
      <c r="O6" s="23"/>
      <c r="P6" s="23"/>
      <c r="Q6" s="23">
        <v>0.63</v>
      </c>
      <c r="R6" s="23"/>
      <c r="S6" s="23"/>
      <c r="T6" s="23">
        <v>0.04</v>
      </c>
      <c r="U6" s="23"/>
      <c r="V6" s="23">
        <v>0.52</v>
      </c>
      <c r="W6" s="23"/>
      <c r="X6" s="23">
        <v>1.91</v>
      </c>
      <c r="Y6" s="23"/>
      <c r="Z6" s="23">
        <v>7.0000000000000007E-2</v>
      </c>
      <c r="AA6" s="23"/>
      <c r="AB6" s="23">
        <v>0.28999999999999998</v>
      </c>
      <c r="AC6" s="23">
        <v>0.13</v>
      </c>
      <c r="AD6" s="23">
        <v>0.2</v>
      </c>
      <c r="AE6" s="24">
        <v>0.02</v>
      </c>
      <c r="AF6" s="24">
        <v>0.93</v>
      </c>
      <c r="AG6" s="24">
        <v>4.42</v>
      </c>
      <c r="AH6" s="24"/>
      <c r="AI6" s="24"/>
    </row>
    <row r="7" spans="1:36" s="6" customFormat="1" ht="15" customHeight="1" x14ac:dyDescent="0.25">
      <c r="A7" s="17">
        <v>2004</v>
      </c>
      <c r="B7" s="5" t="s">
        <v>30</v>
      </c>
      <c r="C7" s="5" t="s">
        <v>42</v>
      </c>
      <c r="D7" s="12" t="s">
        <v>33</v>
      </c>
      <c r="E7" s="22">
        <v>85.35</v>
      </c>
      <c r="F7" s="22"/>
      <c r="G7" s="22">
        <v>12.35</v>
      </c>
      <c r="H7" s="22">
        <v>3.22</v>
      </c>
      <c r="I7" s="22">
        <v>29.97</v>
      </c>
      <c r="J7" s="23">
        <v>21.99</v>
      </c>
      <c r="K7" s="23">
        <v>0.17</v>
      </c>
      <c r="L7" s="23"/>
      <c r="M7" s="23"/>
      <c r="N7" s="23"/>
      <c r="O7" s="23"/>
      <c r="P7" s="23"/>
      <c r="Q7" s="23">
        <v>0.63</v>
      </c>
      <c r="R7" s="23"/>
      <c r="S7" s="23"/>
      <c r="T7" s="23">
        <v>0.12</v>
      </c>
      <c r="U7" s="23"/>
      <c r="V7" s="23">
        <v>0.57999999999999996</v>
      </c>
      <c r="W7" s="23">
        <v>0.04</v>
      </c>
      <c r="X7" s="23">
        <v>0.43</v>
      </c>
      <c r="Y7" s="23"/>
      <c r="Z7" s="23">
        <v>0.73</v>
      </c>
      <c r="AA7" s="23"/>
      <c r="AB7" s="23">
        <v>0.4</v>
      </c>
      <c r="AC7" s="23">
        <v>0.2</v>
      </c>
      <c r="AD7" s="23">
        <v>0.41</v>
      </c>
      <c r="AE7" s="24">
        <v>0.01</v>
      </c>
      <c r="AF7" s="24">
        <v>0.46</v>
      </c>
      <c r="AG7" s="24"/>
      <c r="AH7" s="24"/>
      <c r="AI7" s="24"/>
    </row>
    <row r="8" spans="1:36" s="6" customFormat="1" ht="15" customHeight="1" x14ac:dyDescent="0.25">
      <c r="A8" s="17">
        <v>2005</v>
      </c>
      <c r="B8" s="5" t="s">
        <v>30</v>
      </c>
      <c r="C8" s="5" t="s">
        <v>41</v>
      </c>
      <c r="D8" s="12" t="s">
        <v>33</v>
      </c>
      <c r="E8" s="22">
        <v>90.55</v>
      </c>
      <c r="F8" s="22"/>
      <c r="G8" s="22">
        <v>12.98</v>
      </c>
      <c r="H8" s="22">
        <v>3.34</v>
      </c>
      <c r="I8" s="22">
        <v>27.91</v>
      </c>
      <c r="J8" s="23">
        <v>23.31</v>
      </c>
      <c r="K8" s="23">
        <v>0.19</v>
      </c>
      <c r="L8" s="23"/>
      <c r="M8" s="23"/>
      <c r="N8" s="23"/>
      <c r="O8" s="23"/>
      <c r="P8" s="23"/>
      <c r="Q8" s="23">
        <v>1.22</v>
      </c>
      <c r="R8" s="23"/>
      <c r="S8" s="23"/>
      <c r="T8" s="23">
        <v>0.11</v>
      </c>
      <c r="U8" s="23"/>
      <c r="V8" s="23">
        <v>0.49</v>
      </c>
      <c r="W8" s="23">
        <v>0.04</v>
      </c>
      <c r="X8" s="23">
        <v>0.47</v>
      </c>
      <c r="Y8" s="23"/>
      <c r="Z8" s="23">
        <v>0.65</v>
      </c>
      <c r="AA8" s="23"/>
      <c r="AB8" s="23">
        <v>0.39</v>
      </c>
      <c r="AC8" s="23">
        <v>0.2</v>
      </c>
      <c r="AD8" s="23">
        <v>0.34</v>
      </c>
      <c r="AE8" s="24">
        <v>0.01</v>
      </c>
      <c r="AF8" s="24"/>
      <c r="AG8" s="24"/>
      <c r="AH8" s="24"/>
      <c r="AI8" s="24"/>
    </row>
    <row r="9" spans="1:36" s="6" customFormat="1" ht="15" customHeight="1" x14ac:dyDescent="0.25">
      <c r="A9" s="17">
        <v>2006</v>
      </c>
      <c r="B9" s="5" t="s">
        <v>30</v>
      </c>
      <c r="C9" s="5" t="s">
        <v>31</v>
      </c>
      <c r="D9" s="12" t="s">
        <v>33</v>
      </c>
      <c r="E9" s="22">
        <v>93.34</v>
      </c>
      <c r="F9" s="22">
        <v>76.39</v>
      </c>
      <c r="G9" s="22">
        <v>12.48</v>
      </c>
      <c r="H9" s="22">
        <v>2.84</v>
      </c>
      <c r="I9" s="22">
        <v>27.45</v>
      </c>
      <c r="J9" s="23">
        <v>21.45</v>
      </c>
      <c r="K9" s="23">
        <v>1.07</v>
      </c>
      <c r="L9" s="23"/>
      <c r="M9" s="23"/>
      <c r="N9" s="23"/>
      <c r="O9" s="23"/>
      <c r="P9" s="23"/>
      <c r="Q9" s="23">
        <v>1.1000000000000001</v>
      </c>
      <c r="R9" s="23"/>
      <c r="S9" s="23"/>
      <c r="T9" s="23">
        <v>0.1</v>
      </c>
      <c r="U9" s="23">
        <v>0.36</v>
      </c>
      <c r="V9" s="23">
        <v>0.7</v>
      </c>
      <c r="W9" s="23">
        <v>0.04</v>
      </c>
      <c r="X9" s="23">
        <v>0.55000000000000004</v>
      </c>
      <c r="Y9" s="23"/>
      <c r="Z9" s="23">
        <v>0.34</v>
      </c>
      <c r="AA9" s="23"/>
      <c r="AB9" s="23">
        <v>0.34</v>
      </c>
      <c r="AC9" s="23">
        <v>0.18</v>
      </c>
      <c r="AD9" s="23">
        <v>0.34</v>
      </c>
      <c r="AE9" s="24"/>
      <c r="AF9" s="24"/>
      <c r="AG9" s="24"/>
      <c r="AH9" s="24"/>
      <c r="AI9" s="24"/>
    </row>
    <row r="10" spans="1:36" s="6" customFormat="1" ht="15" customHeight="1" x14ac:dyDescent="0.25">
      <c r="A10" s="17">
        <v>2007</v>
      </c>
      <c r="B10" s="5" t="s">
        <v>30</v>
      </c>
      <c r="C10" s="5" t="s">
        <v>31</v>
      </c>
      <c r="D10" s="12" t="s">
        <v>33</v>
      </c>
      <c r="E10" s="22">
        <v>88.83</v>
      </c>
      <c r="F10" s="22">
        <v>76.58</v>
      </c>
      <c r="G10" s="22">
        <v>10.38</v>
      </c>
      <c r="H10" s="22">
        <v>2.35</v>
      </c>
      <c r="I10" s="22">
        <v>16.34</v>
      </c>
      <c r="J10" s="23">
        <v>16.91</v>
      </c>
      <c r="K10" s="23">
        <v>0.17</v>
      </c>
      <c r="L10" s="23"/>
      <c r="M10" s="23"/>
      <c r="N10" s="23"/>
      <c r="O10" s="23"/>
      <c r="P10" s="23"/>
      <c r="Q10" s="23">
        <v>0.79139999999999999</v>
      </c>
      <c r="R10" s="23"/>
      <c r="S10" s="23"/>
      <c r="T10" s="23">
        <v>0.7399</v>
      </c>
      <c r="U10" s="23">
        <v>0.2359</v>
      </c>
      <c r="V10" s="23">
        <v>0.35520000000000002</v>
      </c>
      <c r="W10" s="23">
        <v>0.03</v>
      </c>
      <c r="X10" s="23">
        <v>0.23400000000000001</v>
      </c>
      <c r="Y10" s="23"/>
      <c r="Z10" s="23">
        <v>0.44397999999999999</v>
      </c>
      <c r="AA10" s="23"/>
      <c r="AB10" s="23">
        <v>0.94</v>
      </c>
      <c r="AC10" s="23">
        <v>0.13</v>
      </c>
      <c r="AD10" s="23">
        <v>0.23</v>
      </c>
      <c r="AE10" s="23"/>
      <c r="AF10" s="23"/>
      <c r="AG10" s="23"/>
      <c r="AH10" s="23"/>
      <c r="AI10" s="23"/>
    </row>
    <row r="11" spans="1:36" ht="15" customHeight="1" x14ac:dyDescent="0.25">
      <c r="A11" s="4">
        <v>2008</v>
      </c>
      <c r="B11" s="5" t="s">
        <v>30</v>
      </c>
      <c r="C11" s="5" t="s">
        <v>31</v>
      </c>
      <c r="D11" s="12" t="s">
        <v>33</v>
      </c>
      <c r="E11" s="25">
        <v>77.41</v>
      </c>
      <c r="F11" s="25">
        <v>51.15</v>
      </c>
      <c r="G11" s="25">
        <v>10.97</v>
      </c>
      <c r="H11" s="24">
        <v>2.46</v>
      </c>
      <c r="I11" s="25">
        <v>25.29</v>
      </c>
      <c r="J11" s="25">
        <v>18.63</v>
      </c>
      <c r="K11" s="25">
        <v>0.15</v>
      </c>
      <c r="L11" s="26"/>
      <c r="M11" s="27"/>
      <c r="N11" s="27"/>
      <c r="O11" s="25">
        <v>0.23</v>
      </c>
      <c r="P11" s="27"/>
      <c r="Q11" s="25">
        <v>1.03</v>
      </c>
      <c r="R11" s="27"/>
      <c r="S11" s="27"/>
      <c r="T11" s="25">
        <v>0.09</v>
      </c>
      <c r="U11" s="25">
        <v>0.42</v>
      </c>
      <c r="V11" s="25">
        <v>0.42</v>
      </c>
      <c r="W11" s="25">
        <v>0.04</v>
      </c>
      <c r="X11" s="25">
        <v>0.46</v>
      </c>
      <c r="Y11" s="27"/>
      <c r="Z11" s="25">
        <v>0.55000000000000004</v>
      </c>
      <c r="AA11" s="27"/>
      <c r="AB11" s="25">
        <v>0.32</v>
      </c>
      <c r="AC11" s="25">
        <v>0.16</v>
      </c>
      <c r="AD11" s="25">
        <v>0.28999999999999998</v>
      </c>
      <c r="AE11" s="14"/>
      <c r="AF11" s="14"/>
      <c r="AG11" s="14"/>
      <c r="AH11" s="14"/>
      <c r="AI11" s="14"/>
    </row>
    <row r="12" spans="1:36" ht="15" customHeight="1" x14ac:dyDescent="0.25">
      <c r="A12" s="7">
        <v>2009</v>
      </c>
      <c r="B12" s="8" t="s">
        <v>30</v>
      </c>
      <c r="C12" s="5" t="s">
        <v>31</v>
      </c>
      <c r="D12" s="12" t="s">
        <v>33</v>
      </c>
      <c r="E12" s="28">
        <v>34.409999999999997</v>
      </c>
      <c r="F12" s="28">
        <v>25.82</v>
      </c>
      <c r="G12" s="28">
        <v>6.2</v>
      </c>
      <c r="H12" s="24">
        <v>1.38</v>
      </c>
      <c r="I12" s="28">
        <v>12.57</v>
      </c>
      <c r="J12" s="28">
        <v>10.46</v>
      </c>
      <c r="K12" s="28">
        <v>0.01</v>
      </c>
      <c r="L12" s="28"/>
      <c r="M12" s="28"/>
      <c r="N12" s="28"/>
      <c r="O12" s="28">
        <v>0.11</v>
      </c>
      <c r="P12" s="28"/>
      <c r="Q12" s="28">
        <v>1.23</v>
      </c>
      <c r="R12" s="28"/>
      <c r="S12" s="28"/>
      <c r="T12" s="29">
        <v>0.01</v>
      </c>
      <c r="U12" s="28"/>
      <c r="V12" s="28">
        <v>0.65</v>
      </c>
      <c r="W12" s="28">
        <v>0.02</v>
      </c>
      <c r="X12" s="28">
        <v>0.14000000000000001</v>
      </c>
      <c r="Y12" s="28"/>
      <c r="Z12" s="28">
        <v>0.06</v>
      </c>
      <c r="AA12" s="28"/>
      <c r="AB12" s="28">
        <v>0.74</v>
      </c>
      <c r="AC12" s="28">
        <v>0.8</v>
      </c>
      <c r="AD12" s="28">
        <v>0.06</v>
      </c>
      <c r="AE12" s="14"/>
      <c r="AF12" s="14"/>
      <c r="AG12" s="14"/>
      <c r="AH12" s="14"/>
      <c r="AI12" s="14"/>
    </row>
    <row r="13" spans="1:36" ht="15" customHeight="1" x14ac:dyDescent="0.25">
      <c r="A13" s="7">
        <v>2010</v>
      </c>
      <c r="B13" s="5" t="s">
        <v>30</v>
      </c>
      <c r="C13" s="5" t="s">
        <v>32</v>
      </c>
      <c r="D13" s="12" t="s">
        <v>33</v>
      </c>
      <c r="E13" s="25">
        <v>51.9</v>
      </c>
      <c r="F13" s="25">
        <v>38.22</v>
      </c>
      <c r="G13" s="25">
        <v>8.7899999999999991</v>
      </c>
      <c r="H13" s="22">
        <v>1.98</v>
      </c>
      <c r="I13" s="25">
        <v>16.93</v>
      </c>
      <c r="J13" s="25">
        <v>15.6</v>
      </c>
      <c r="K13" s="25">
        <v>0.02</v>
      </c>
      <c r="L13" s="30"/>
      <c r="M13" s="31"/>
      <c r="N13" s="31"/>
      <c r="O13" s="25">
        <v>0.15</v>
      </c>
      <c r="P13" s="30"/>
      <c r="Q13" s="25">
        <v>1.71</v>
      </c>
      <c r="R13" s="30"/>
      <c r="S13" s="31"/>
      <c r="T13" s="25">
        <v>0.02</v>
      </c>
      <c r="U13" s="30"/>
      <c r="V13" s="25">
        <v>0.8</v>
      </c>
      <c r="W13" s="25">
        <v>0.03</v>
      </c>
      <c r="X13" s="25">
        <v>0.2</v>
      </c>
      <c r="Y13" s="30"/>
      <c r="Z13" s="25">
        <v>0.1</v>
      </c>
      <c r="AA13" s="31"/>
      <c r="AB13" s="25">
        <v>0.97000003000000001</v>
      </c>
      <c r="AC13" s="25">
        <v>1.0900000000000001</v>
      </c>
      <c r="AD13" s="25">
        <v>0.08</v>
      </c>
      <c r="AE13" s="14"/>
      <c r="AF13" s="14"/>
      <c r="AG13" s="14"/>
      <c r="AH13" s="14"/>
      <c r="AI13" s="14"/>
    </row>
    <row r="14" spans="1:36" ht="15" customHeight="1" x14ac:dyDescent="0.25">
      <c r="A14" s="7">
        <v>2011</v>
      </c>
      <c r="B14" s="10" t="s">
        <v>30</v>
      </c>
      <c r="C14" s="10" t="s">
        <v>32</v>
      </c>
      <c r="D14" s="12" t="s">
        <v>33</v>
      </c>
      <c r="E14" s="32">
        <v>65.75</v>
      </c>
      <c r="F14" s="32">
        <v>48.7</v>
      </c>
      <c r="G14" s="32">
        <v>10.19</v>
      </c>
      <c r="H14" s="22">
        <v>2.38</v>
      </c>
      <c r="I14" s="32">
        <v>19.52</v>
      </c>
      <c r="J14" s="32">
        <v>21.55</v>
      </c>
      <c r="K14" s="32">
        <v>0.01</v>
      </c>
      <c r="L14" s="33"/>
      <c r="M14" s="33"/>
      <c r="N14" s="33"/>
      <c r="O14" s="32">
        <v>0.15</v>
      </c>
      <c r="P14" s="33"/>
      <c r="Q14" s="32">
        <v>2.46</v>
      </c>
      <c r="R14" s="33"/>
      <c r="S14" s="33"/>
      <c r="T14" s="32">
        <v>0.1</v>
      </c>
      <c r="U14" s="33"/>
      <c r="V14" s="32">
        <v>1.01</v>
      </c>
      <c r="W14" s="32">
        <v>0.03</v>
      </c>
      <c r="X14" s="32">
        <v>0.16</v>
      </c>
      <c r="Y14" s="33"/>
      <c r="Z14" s="32">
        <v>0.16</v>
      </c>
      <c r="AA14" s="33"/>
      <c r="AB14" s="32">
        <v>1.17</v>
      </c>
      <c r="AC14" s="32">
        <v>1.52</v>
      </c>
      <c r="AD14" s="32">
        <v>0.1</v>
      </c>
      <c r="AE14" s="14"/>
      <c r="AF14" s="14"/>
      <c r="AG14" s="14"/>
      <c r="AH14" s="14"/>
      <c r="AI14" s="14"/>
    </row>
    <row r="15" spans="1:36" ht="15" customHeight="1" x14ac:dyDescent="0.25">
      <c r="A15" s="7">
        <v>2012</v>
      </c>
      <c r="B15" s="12" t="s">
        <v>30</v>
      </c>
      <c r="C15" s="12" t="s">
        <v>32</v>
      </c>
      <c r="D15" s="12" t="s">
        <v>33</v>
      </c>
      <c r="E15" s="34">
        <v>71.370002999999997</v>
      </c>
      <c r="F15" s="34">
        <v>52.55</v>
      </c>
      <c r="G15" s="34">
        <v>10.75</v>
      </c>
      <c r="H15" s="22">
        <v>2.5099999999999998</v>
      </c>
      <c r="I15" s="34">
        <v>27.36</v>
      </c>
      <c r="J15" s="34">
        <v>23.09</v>
      </c>
      <c r="K15" s="34">
        <v>0.01</v>
      </c>
      <c r="L15" s="33"/>
      <c r="M15" s="33"/>
      <c r="N15" s="33"/>
      <c r="O15" s="34">
        <v>0.25</v>
      </c>
      <c r="P15" s="33"/>
      <c r="Q15" s="34">
        <v>2.7</v>
      </c>
      <c r="R15" s="33"/>
      <c r="S15" s="33"/>
      <c r="T15" s="34">
        <v>0.02</v>
      </c>
      <c r="U15" s="33"/>
      <c r="V15" s="34">
        <v>1.0900000000000001</v>
      </c>
      <c r="W15" s="34">
        <v>0.03</v>
      </c>
      <c r="X15" s="34">
        <v>0.18</v>
      </c>
      <c r="Y15" s="33"/>
      <c r="Z15" s="34">
        <v>0.17</v>
      </c>
      <c r="AA15" s="33"/>
      <c r="AB15" s="34">
        <v>1.47</v>
      </c>
      <c r="AC15" s="34">
        <v>1.67</v>
      </c>
      <c r="AD15" s="34">
        <v>0.15</v>
      </c>
      <c r="AE15" s="14"/>
      <c r="AF15" s="14"/>
      <c r="AG15" s="14"/>
      <c r="AH15" s="14"/>
      <c r="AI15" s="14"/>
    </row>
    <row r="16" spans="1:36" ht="15" customHeight="1" x14ac:dyDescent="0.25">
      <c r="A16" s="7">
        <v>2013</v>
      </c>
      <c r="B16" s="12" t="s">
        <v>30</v>
      </c>
      <c r="C16" s="12" t="s">
        <v>32</v>
      </c>
      <c r="D16" s="12" t="s">
        <v>33</v>
      </c>
      <c r="E16" s="34">
        <v>62.073</v>
      </c>
      <c r="F16" s="34">
        <v>47.040999999999997</v>
      </c>
      <c r="G16" s="34">
        <v>9.49</v>
      </c>
      <c r="H16" s="22">
        <v>2.83</v>
      </c>
      <c r="I16" s="34">
        <v>26.001999999999999</v>
      </c>
      <c r="J16" s="34">
        <v>21.72</v>
      </c>
      <c r="K16" s="34">
        <v>8.9999995999999992E-3</v>
      </c>
      <c r="L16" s="26"/>
      <c r="M16" s="26"/>
      <c r="N16" s="34">
        <v>1E-3</v>
      </c>
      <c r="O16" s="34">
        <v>0.24299999999999999</v>
      </c>
      <c r="P16" s="26"/>
      <c r="Q16" s="34">
        <v>2.3490000000000002</v>
      </c>
      <c r="R16" s="26"/>
      <c r="S16" s="26"/>
      <c r="T16" s="34">
        <v>0.02</v>
      </c>
      <c r="U16" s="26"/>
      <c r="V16" s="34">
        <v>0.67500000000000004</v>
      </c>
      <c r="W16" s="34">
        <v>0.03</v>
      </c>
      <c r="X16" s="34">
        <v>0.14799999999999999</v>
      </c>
      <c r="Y16" s="26"/>
      <c r="Z16" s="34">
        <v>0.124</v>
      </c>
      <c r="AA16" s="26"/>
      <c r="AB16" s="34">
        <v>1.383</v>
      </c>
      <c r="AC16" s="34">
        <v>1.363</v>
      </c>
      <c r="AD16" s="34">
        <v>0.125</v>
      </c>
      <c r="AE16" s="14"/>
      <c r="AF16" s="14"/>
      <c r="AG16" s="14"/>
      <c r="AH16" s="14"/>
      <c r="AI16" s="14"/>
    </row>
    <row r="17" spans="1:35" ht="15" customHeight="1" x14ac:dyDescent="0.25">
      <c r="A17" s="7">
        <v>2014</v>
      </c>
      <c r="B17" s="12" t="s">
        <v>30</v>
      </c>
      <c r="C17" s="12" t="s">
        <v>34</v>
      </c>
      <c r="D17" s="12" t="s">
        <v>33</v>
      </c>
      <c r="E17" s="34">
        <v>73.39</v>
      </c>
      <c r="F17" s="34">
        <v>46.985999999999997</v>
      </c>
      <c r="G17" s="34">
        <v>7.87</v>
      </c>
      <c r="H17" s="22">
        <v>2.6</v>
      </c>
      <c r="I17" s="34">
        <v>30.215</v>
      </c>
      <c r="J17" s="34">
        <v>20.350000000000001</v>
      </c>
      <c r="K17" s="34">
        <v>1.9E-2</v>
      </c>
      <c r="L17" s="26"/>
      <c r="M17" s="26"/>
      <c r="N17" s="34">
        <v>5.0000000000000001E-3</v>
      </c>
      <c r="O17" s="34">
        <v>0.28000000000000003</v>
      </c>
      <c r="P17" s="26"/>
      <c r="Q17" s="34">
        <v>2.69</v>
      </c>
      <c r="R17" s="26"/>
      <c r="S17" s="26"/>
      <c r="T17" s="34">
        <v>0.02</v>
      </c>
      <c r="U17" s="34">
        <v>0.55200000000000005</v>
      </c>
      <c r="V17" s="34">
        <v>0.98</v>
      </c>
      <c r="W17" s="34">
        <v>0.02</v>
      </c>
      <c r="X17" s="34">
        <v>0.13300000000000001</v>
      </c>
      <c r="Y17" s="26"/>
      <c r="Z17" s="34">
        <v>0.14000000000000001</v>
      </c>
      <c r="AA17" s="26"/>
      <c r="AB17" s="34">
        <v>1.43</v>
      </c>
      <c r="AC17" s="34">
        <v>1.65</v>
      </c>
      <c r="AD17" s="34">
        <v>0.157</v>
      </c>
      <c r="AE17" s="14"/>
      <c r="AF17" s="14"/>
      <c r="AG17" s="14"/>
      <c r="AH17" s="14"/>
      <c r="AI17" s="14"/>
    </row>
    <row r="18" spans="1:35" ht="15" customHeight="1" x14ac:dyDescent="0.25">
      <c r="A18" s="7">
        <v>2015</v>
      </c>
      <c r="B18" s="13" t="s">
        <v>30</v>
      </c>
      <c r="C18" s="13" t="s">
        <v>35</v>
      </c>
      <c r="D18" s="12" t="s">
        <v>33</v>
      </c>
      <c r="E18" s="35">
        <v>61.344063057500009</v>
      </c>
      <c r="F18" s="35">
        <v>39.791653857500016</v>
      </c>
      <c r="G18" s="35">
        <v>6.2053486999999983</v>
      </c>
      <c r="H18" s="22">
        <v>2.3302775499999995</v>
      </c>
      <c r="I18" s="35">
        <v>27.837873099999992</v>
      </c>
      <c r="J18" s="35">
        <v>17.181440550000001</v>
      </c>
      <c r="K18" s="35">
        <v>1.3899999999999999E-2</v>
      </c>
      <c r="L18" s="36"/>
      <c r="M18" s="36"/>
      <c r="N18" s="35">
        <v>2.9453500000000002E-3</v>
      </c>
      <c r="O18" s="35">
        <v>0.22592889999999799</v>
      </c>
      <c r="P18" s="36"/>
      <c r="Q18" s="35">
        <v>1.9586729899999971</v>
      </c>
      <c r="R18" s="36"/>
      <c r="S18" s="36"/>
      <c r="T18" s="35">
        <v>2E-3</v>
      </c>
      <c r="U18" s="35">
        <v>0.47135379999999905</v>
      </c>
      <c r="V18" s="35">
        <v>0.42019494999999796</v>
      </c>
      <c r="W18" s="35">
        <v>1.9468800000000001E-2</v>
      </c>
      <c r="X18" s="35">
        <v>9.569350800000001E-2</v>
      </c>
      <c r="Y18" s="36"/>
      <c r="Z18" s="35">
        <v>3.8135049999999997E-2</v>
      </c>
      <c r="AA18" s="36"/>
      <c r="AB18" s="35">
        <v>1.0586557999999997</v>
      </c>
      <c r="AC18" s="35">
        <v>1.1129352499999969</v>
      </c>
      <c r="AD18" s="35">
        <v>0.107705099999999</v>
      </c>
      <c r="AE18" s="14"/>
      <c r="AF18" s="14"/>
      <c r="AG18" s="14"/>
      <c r="AH18" s="14"/>
      <c r="AI18" s="14"/>
    </row>
    <row r="19" spans="1:35" ht="15" customHeight="1" x14ac:dyDescent="0.25">
      <c r="A19" s="7">
        <v>2016</v>
      </c>
      <c r="B19" t="s">
        <v>30</v>
      </c>
      <c r="C19" t="s">
        <v>34</v>
      </c>
      <c r="D19" s="12" t="s">
        <v>33</v>
      </c>
      <c r="E19" s="14">
        <v>31.158592649999999</v>
      </c>
      <c r="F19" s="14">
        <v>24.206300655</v>
      </c>
      <c r="G19" s="14">
        <v>0.52928304999999798</v>
      </c>
      <c r="H19" s="14">
        <v>1.8769916499999999</v>
      </c>
      <c r="I19" s="14">
        <v>33.393549399999998</v>
      </c>
      <c r="J19" s="14">
        <v>13.6207385</v>
      </c>
      <c r="K19" s="14"/>
      <c r="L19" s="14"/>
      <c r="M19" s="14"/>
      <c r="N19" s="14">
        <v>6.0727999999999997E-3</v>
      </c>
      <c r="O19" s="14">
        <v>0.19047134999999901</v>
      </c>
      <c r="P19" s="14"/>
      <c r="Q19" s="14">
        <v>1.5394991275000001</v>
      </c>
      <c r="R19" s="14"/>
      <c r="S19" s="14"/>
      <c r="T19" s="14">
        <v>2.2592600000000001E-2</v>
      </c>
      <c r="U19" s="14">
        <v>0.4433144</v>
      </c>
      <c r="V19" s="14">
        <v>0.52433064999999701</v>
      </c>
      <c r="W19" s="14">
        <v>1.67688E-2</v>
      </c>
      <c r="X19" s="14">
        <v>9.5523206499999E-2</v>
      </c>
      <c r="Y19" s="14"/>
      <c r="Z19" s="14">
        <v>0.159616799999999</v>
      </c>
      <c r="AA19" s="14"/>
      <c r="AB19" s="14">
        <v>1.0988386000000001</v>
      </c>
      <c r="AC19" s="14">
        <v>0.90078064999999796</v>
      </c>
      <c r="AD19" s="14">
        <v>0.14679909999999699</v>
      </c>
      <c r="AE19" s="14"/>
      <c r="AF19" s="14"/>
      <c r="AG19" s="14"/>
      <c r="AH19" s="14"/>
      <c r="AI19" s="14"/>
    </row>
    <row r="20" spans="1:35" ht="15" customHeight="1" x14ac:dyDescent="0.25">
      <c r="A20" s="7">
        <v>2017</v>
      </c>
      <c r="B20" s="6" t="s">
        <v>30</v>
      </c>
      <c r="C20" s="6" t="s">
        <v>34</v>
      </c>
      <c r="D20" s="12" t="s">
        <v>33</v>
      </c>
      <c r="E20" s="14">
        <v>38.438635734999998</v>
      </c>
      <c r="F20" s="14">
        <v>30.894157710000002</v>
      </c>
      <c r="G20" s="14">
        <v>0.687335899999998</v>
      </c>
      <c r="H20" s="14">
        <v>3.8067600000000001</v>
      </c>
      <c r="I20" s="14">
        <v>48.587593300000002</v>
      </c>
      <c r="J20" s="14">
        <v>15.194395</v>
      </c>
      <c r="K20" s="14">
        <v>2.1600000000000001E-2</v>
      </c>
      <c r="L20" s="14"/>
      <c r="M20" s="14"/>
      <c r="N20" s="14">
        <v>6.7146000000000003E-3</v>
      </c>
      <c r="O20" s="14">
        <v>0.30777354999999901</v>
      </c>
      <c r="P20" s="14"/>
      <c r="Q20" s="14">
        <v>1.7872738050000001</v>
      </c>
      <c r="R20" s="14"/>
      <c r="S20" s="14"/>
      <c r="T20" s="14">
        <v>3.9591000000000001E-2</v>
      </c>
      <c r="U20" s="14">
        <v>0.49016579999999998</v>
      </c>
      <c r="V20" s="14">
        <v>0.75319189999999703</v>
      </c>
      <c r="W20" s="14">
        <v>1.7905600000000001E-2</v>
      </c>
      <c r="X20" s="14">
        <v>0.130348150999997</v>
      </c>
      <c r="Y20" s="14"/>
      <c r="Z20" s="14">
        <v>0.26203769999999799</v>
      </c>
      <c r="AA20" s="14"/>
      <c r="AB20" s="14">
        <v>2.5865765999999999</v>
      </c>
      <c r="AC20" s="14">
        <v>1.069561</v>
      </c>
      <c r="AD20" s="14">
        <v>0.19637579999999699</v>
      </c>
      <c r="AE20" s="14"/>
      <c r="AF20" s="14"/>
      <c r="AG20" s="14"/>
      <c r="AH20" s="14"/>
      <c r="AI20" s="14"/>
    </row>
    <row r="21" spans="1:35" s="6" customFormat="1" ht="15" customHeight="1" x14ac:dyDescent="0.25">
      <c r="A21" s="7">
        <v>2018</v>
      </c>
      <c r="B21" s="6" t="s">
        <v>30</v>
      </c>
      <c r="C21" s="6" t="s">
        <v>34</v>
      </c>
      <c r="D21" s="12" t="s">
        <v>33</v>
      </c>
      <c r="E21" s="24">
        <v>28.9991570175</v>
      </c>
      <c r="F21" s="24">
        <v>24.496904082499999</v>
      </c>
      <c r="G21" s="24">
        <v>0.51552184999999895</v>
      </c>
      <c r="H21" s="24">
        <v>3.2272302499999999</v>
      </c>
      <c r="I21" s="24">
        <v>37.22844585</v>
      </c>
      <c r="J21" s="24">
        <v>10.8815635</v>
      </c>
      <c r="K21" s="24">
        <v>1.7000000000000001E-2</v>
      </c>
      <c r="L21" s="24"/>
      <c r="M21" s="24"/>
      <c r="N21" s="24">
        <v>6.9933E-3</v>
      </c>
      <c r="O21" s="24">
        <v>0.157621649999999</v>
      </c>
      <c r="P21" s="24"/>
      <c r="Q21" s="24">
        <v>1.6405221699999999</v>
      </c>
      <c r="R21" s="24"/>
      <c r="S21" s="24"/>
      <c r="T21" s="24">
        <v>3.65698E-2</v>
      </c>
      <c r="U21" s="24">
        <v>0.51051089999999699</v>
      </c>
      <c r="V21" s="24">
        <v>0.57667654999999696</v>
      </c>
      <c r="W21" s="24">
        <v>1.79904E-2</v>
      </c>
      <c r="X21" s="24">
        <v>0.129287864299995</v>
      </c>
      <c r="Y21" s="24"/>
      <c r="Z21" s="24">
        <v>0.24560145</v>
      </c>
      <c r="AA21" s="24">
        <f>746.49/2000</f>
        <v>0.37324499999999999</v>
      </c>
      <c r="AB21" s="24">
        <v>0.69463519999999701</v>
      </c>
      <c r="AC21" s="24">
        <v>1.7013702500000001</v>
      </c>
      <c r="AD21" s="24">
        <v>0.193652249999998</v>
      </c>
      <c r="AE21" s="24"/>
      <c r="AF21" s="24"/>
      <c r="AG21" s="24"/>
      <c r="AH21" s="24"/>
      <c r="AI21" s="24"/>
    </row>
    <row r="22" spans="1:35" s="6" customFormat="1" ht="15" customHeight="1" x14ac:dyDescent="0.25">
      <c r="A22" s="7">
        <v>2019</v>
      </c>
      <c r="B22" s="6" t="s">
        <v>30</v>
      </c>
      <c r="C22" s="6" t="s">
        <v>36</v>
      </c>
      <c r="D22" s="12" t="s">
        <v>33</v>
      </c>
      <c r="E22" s="24">
        <v>30.950847937500001</v>
      </c>
      <c r="F22" s="24">
        <v>23.753388587500002</v>
      </c>
      <c r="G22" s="24">
        <v>0.76900139999999695</v>
      </c>
      <c r="H22" s="24">
        <v>1.1363380000000001</v>
      </c>
      <c r="I22" s="24">
        <v>43.613705099999997</v>
      </c>
      <c r="J22" s="24">
        <v>13.181856</v>
      </c>
      <c r="K22" s="24">
        <f>32.014/2000</f>
        <v>1.6007E-2</v>
      </c>
      <c r="L22" s="24"/>
      <c r="M22" s="24">
        <v>0</v>
      </c>
      <c r="N22" s="24">
        <v>7.0663000000000002E-3</v>
      </c>
      <c r="O22" s="24">
        <v>0.67860370632800004</v>
      </c>
      <c r="P22" s="24"/>
      <c r="Q22" s="24">
        <v>1.5515193825</v>
      </c>
      <c r="R22" s="24">
        <v>6.9003249999999997E-3</v>
      </c>
      <c r="S22" s="24">
        <v>6.2466099999999997E-3</v>
      </c>
      <c r="T22" s="24">
        <v>3.1191400000000001E-2</v>
      </c>
      <c r="U22" s="24">
        <v>1.6740064699999999</v>
      </c>
      <c r="V22" s="24">
        <v>0.54360639999999405</v>
      </c>
      <c r="W22" s="24">
        <v>1.1621599999999999E-2</v>
      </c>
      <c r="X22" s="24">
        <v>0.15196680269999899</v>
      </c>
      <c r="Y22" s="24"/>
      <c r="Z22" s="24">
        <v>0.214437149999996</v>
      </c>
      <c r="AA22" s="24">
        <f>741.01/2000</f>
        <v>0.37050499999999997</v>
      </c>
      <c r="AB22" s="24">
        <v>0.69604880000000002</v>
      </c>
      <c r="AC22" s="24">
        <v>1.6422585000000001</v>
      </c>
      <c r="AD22" s="24">
        <v>0.206665189999999</v>
      </c>
      <c r="AE22" s="24"/>
      <c r="AF22" s="24"/>
      <c r="AG22" s="24"/>
      <c r="AH22" s="24"/>
      <c r="AI22" s="24"/>
    </row>
    <row r="23" spans="1:35" s="6" customFormat="1" ht="15" customHeight="1" x14ac:dyDescent="0.25">
      <c r="A23" s="7">
        <v>2020</v>
      </c>
      <c r="B23" s="15" t="s">
        <v>30</v>
      </c>
      <c r="C23" s="15" t="s">
        <v>36</v>
      </c>
      <c r="D23" s="12" t="s">
        <v>33</v>
      </c>
      <c r="E23" s="37">
        <v>30.4568201833</v>
      </c>
      <c r="F23" s="37">
        <v>23.23712532958</v>
      </c>
      <c r="G23" s="37">
        <v>0.74612517199999695</v>
      </c>
      <c r="H23" s="24">
        <v>0.98440222999999605</v>
      </c>
      <c r="I23" s="37">
        <v>10.66830407</v>
      </c>
      <c r="J23" s="37">
        <v>12.732196719999999</v>
      </c>
      <c r="K23" s="37">
        <v>1.2999999999999999E-2</v>
      </c>
      <c r="L23" s="24"/>
      <c r="M23" s="24"/>
      <c r="N23" s="24">
        <v>9.3110000000000003E-4</v>
      </c>
      <c r="O23" s="24">
        <v>8.3333450000000003E-2</v>
      </c>
      <c r="P23" s="24"/>
      <c r="Q23" s="24">
        <v>1.52962081385</v>
      </c>
      <c r="R23" s="24">
        <v>6.3505884999999996E-3</v>
      </c>
      <c r="S23" s="24">
        <v>5.7489537999999996E-3</v>
      </c>
      <c r="T23" s="24"/>
      <c r="U23" s="24">
        <v>0.22057758999999999</v>
      </c>
      <c r="V23" s="24">
        <v>0.36928739399999599</v>
      </c>
      <c r="W23" s="24">
        <v>1.0695728E-2</v>
      </c>
      <c r="X23" s="24">
        <f>316.3883/2000</f>
        <v>0.15819415000000001</v>
      </c>
      <c r="Y23" s="24"/>
      <c r="Z23" s="24">
        <v>4.1899499999990004E-3</v>
      </c>
      <c r="AA23" s="24">
        <f>397.27/2000</f>
        <v>0.19863499999999998</v>
      </c>
      <c r="AB23" s="24">
        <v>6.6573649999999998E-2</v>
      </c>
      <c r="AC23" s="24">
        <v>0.96490674499999696</v>
      </c>
      <c r="AD23" s="24">
        <v>1.9273769999999999E-2</v>
      </c>
      <c r="AE23" s="24"/>
      <c r="AF23" s="24"/>
      <c r="AG23" s="24"/>
      <c r="AH23" s="24"/>
      <c r="AI23" s="24"/>
    </row>
    <row r="24" spans="1:35" s="6" customFormat="1" ht="15" customHeight="1" x14ac:dyDescent="0.25">
      <c r="A24" s="4">
        <v>2021</v>
      </c>
      <c r="B24" s="4" t="s">
        <v>30</v>
      </c>
      <c r="C24" s="6" t="s">
        <v>36</v>
      </c>
      <c r="D24" s="12" t="s">
        <v>33</v>
      </c>
      <c r="E24" s="24">
        <v>31.502444909249999</v>
      </c>
      <c r="F24" s="24">
        <v>23.782737188574998</v>
      </c>
      <c r="G24" s="24">
        <v>0.83091813399999603</v>
      </c>
      <c r="H24" s="24">
        <v>0.95391880999999601</v>
      </c>
      <c r="I24" s="24">
        <v>13.196997565</v>
      </c>
      <c r="J24" s="24">
        <v>13.66666459</v>
      </c>
      <c r="K24" s="24">
        <f>34.832/2000</f>
        <v>1.7416000000000001E-2</v>
      </c>
      <c r="L24" s="24"/>
      <c r="M24" s="24"/>
      <c r="N24" s="24">
        <v>1.0212000000000001E-3</v>
      </c>
      <c r="O24" s="24">
        <v>9.1397399999999004E-2</v>
      </c>
      <c r="P24" s="24"/>
      <c r="Q24" s="24">
        <v>1.733524369075</v>
      </c>
      <c r="R24" s="24">
        <v>5.5987157500000002E-3</v>
      </c>
      <c r="S24" s="24">
        <v>5.0683110999990002E-3</v>
      </c>
      <c r="T24" s="24"/>
      <c r="U24" s="24">
        <v>0.24192227999999899</v>
      </c>
      <c r="V24" s="24">
        <v>0.412835492999993</v>
      </c>
      <c r="W24" s="24">
        <v>9.4294159999999995E-3</v>
      </c>
      <c r="X24" s="24">
        <v>0.224065152639989</v>
      </c>
      <c r="Y24" s="24"/>
      <c r="Z24" s="24">
        <v>4.5953999999990003E-3</v>
      </c>
      <c r="AA24" s="24">
        <f>560/2000</f>
        <v>0.28000000000000003</v>
      </c>
      <c r="AB24" s="24">
        <v>7.3015799999999006E-2</v>
      </c>
      <c r="AC24" s="24">
        <v>1.0927037150000001</v>
      </c>
      <c r="AD24" s="24">
        <v>2.1138839999999E-2</v>
      </c>
      <c r="AE24" s="24"/>
      <c r="AF24" s="24"/>
      <c r="AG24" s="24"/>
      <c r="AH24" s="24"/>
      <c r="AI24" s="24"/>
    </row>
    <row r="25" spans="1:35" s="6" customFormat="1" ht="15" customHeight="1" x14ac:dyDescent="0.25">
      <c r="A25" s="4">
        <v>2022</v>
      </c>
      <c r="B25" s="6" t="s">
        <v>30</v>
      </c>
      <c r="C25" s="6" t="s">
        <v>36</v>
      </c>
      <c r="D25" s="12" t="s">
        <v>33</v>
      </c>
      <c r="E25" s="24">
        <v>29.94</v>
      </c>
      <c r="F25" s="24">
        <v>20.9</v>
      </c>
      <c r="G25" s="24">
        <v>0.86284587683199798</v>
      </c>
      <c r="H25" s="24">
        <v>0.78344695092799799</v>
      </c>
      <c r="I25" s="24">
        <v>8.8567042256880004</v>
      </c>
      <c r="J25" s="24">
        <v>13.285085193760001</v>
      </c>
      <c r="K25" s="24">
        <f>47.1195/2000</f>
        <v>2.3559750000000001E-2</v>
      </c>
      <c r="L25" s="24">
        <v>3.2019540499999998E-7</v>
      </c>
      <c r="M25" s="24">
        <v>1.3102625200000001E-7</v>
      </c>
      <c r="N25" s="24">
        <v>7.5749552400000002E-7</v>
      </c>
      <c r="O25" s="24"/>
      <c r="P25" s="24">
        <v>1.045954499E-6</v>
      </c>
      <c r="Q25" s="24">
        <v>1.9428583218933599</v>
      </c>
      <c r="R25" s="24">
        <v>3.3121892499989999E-3</v>
      </c>
      <c r="S25" s="24">
        <f>607.21/2000</f>
        <v>0.30360500000000001</v>
      </c>
      <c r="T25" s="24"/>
      <c r="U25" s="24"/>
      <c r="V25" s="24">
        <v>0.42331031123613999</v>
      </c>
      <c r="W25" s="24">
        <v>5.5784240000000002E-3</v>
      </c>
      <c r="X25" s="24">
        <v>0.28707275970099599</v>
      </c>
      <c r="Y25" s="24">
        <v>1.213307219999E-3</v>
      </c>
      <c r="Z25" s="24"/>
      <c r="AA25" s="24">
        <f>1082.88/2000</f>
        <v>0.54144000000000003</v>
      </c>
      <c r="AB25" s="24"/>
      <c r="AC25" s="24">
        <v>1.1547057486085801</v>
      </c>
      <c r="AD25" s="24">
        <v>2.3339051280000002E-6</v>
      </c>
      <c r="AE25" s="24"/>
      <c r="AF25" s="24"/>
      <c r="AG25" s="24"/>
      <c r="AH25" s="24"/>
      <c r="AI25" s="24"/>
    </row>
    <row r="26" spans="1:35" s="6" customFormat="1" ht="15" customHeight="1" x14ac:dyDescent="0.25">
      <c r="A26" s="4">
        <v>2023</v>
      </c>
      <c r="B26" s="6" t="s">
        <v>30</v>
      </c>
      <c r="C26" s="6" t="s">
        <v>36</v>
      </c>
      <c r="D26" s="12" t="s">
        <v>33</v>
      </c>
      <c r="E26" s="24">
        <v>13.817537028924001</v>
      </c>
      <c r="F26" s="24">
        <v>7.4476000000000004</v>
      </c>
      <c r="G26" s="24">
        <v>0.38083727199999501</v>
      </c>
      <c r="H26" s="24">
        <v>0.42903062999999497</v>
      </c>
      <c r="I26" s="24">
        <v>6.9493035450000002</v>
      </c>
      <c r="J26" s="24">
        <v>6.1562605250000004</v>
      </c>
      <c r="K26" s="24">
        <v>6.0000000000000001E-3</v>
      </c>
      <c r="L26" s="24">
        <v>1.6011449900000001E-7</v>
      </c>
      <c r="M26" s="24">
        <v>6.5519999000000003E-8</v>
      </c>
      <c r="N26" s="24">
        <v>3.78787499E-7</v>
      </c>
      <c r="O26" s="24">
        <v>0</v>
      </c>
      <c r="P26" s="24">
        <v>7.2681149899999997E-7</v>
      </c>
      <c r="Q26" s="24">
        <v>0.83472420960999805</v>
      </c>
      <c r="R26" s="24">
        <v>2.3015697499989998E-3</v>
      </c>
      <c r="S26" s="24">
        <v>7.5206356174331995E-2</v>
      </c>
      <c r="T26" s="24">
        <v>0</v>
      </c>
      <c r="U26" s="24"/>
      <c r="V26" s="24">
        <v>0.179057277099996</v>
      </c>
      <c r="W26" s="24">
        <v>3.8763280000000001E-3</v>
      </c>
      <c r="X26" s="24">
        <v>9.2262100054987001E-2</v>
      </c>
      <c r="Y26" s="24">
        <v>8.4310134000000001E-4</v>
      </c>
      <c r="Z26" s="24">
        <v>0</v>
      </c>
      <c r="AA26" s="24">
        <v>0.12047743075376</v>
      </c>
      <c r="AB26" s="24">
        <v>0</v>
      </c>
      <c r="AC26" s="24">
        <v>0.49469009985499501</v>
      </c>
      <c r="AD26" s="24">
        <v>1.1670749990000001E-6</v>
      </c>
      <c r="AE26" s="24"/>
      <c r="AF26" s="24"/>
      <c r="AG26" s="24"/>
      <c r="AH26" s="24"/>
      <c r="AI26" s="24"/>
    </row>
    <row r="27" spans="1:35" s="6" customFormat="1" ht="15" customHeight="1" x14ac:dyDescent="0.25">
      <c r="A27" s="4">
        <v>2024</v>
      </c>
      <c r="B27" s="6" t="s">
        <v>30</v>
      </c>
      <c r="C27" s="6" t="s">
        <v>37</v>
      </c>
      <c r="D27" s="12" t="s">
        <v>33</v>
      </c>
      <c r="E27" s="24">
        <v>0.34929437227798199</v>
      </c>
      <c r="F27" s="24">
        <v>0.23230825407373301</v>
      </c>
      <c r="G27" s="24">
        <v>9.1129699999950003E-3</v>
      </c>
      <c r="H27" s="24">
        <v>4.3680449999996998E-2</v>
      </c>
      <c r="I27" s="24">
        <v>0.13077249499999499</v>
      </c>
      <c r="J27" s="24">
        <v>0.117372624999999</v>
      </c>
      <c r="K27" s="24">
        <v>9.6647269994000002E-5</v>
      </c>
      <c r="L27" s="24">
        <v>3.2022899900000002E-7</v>
      </c>
      <c r="M27" s="24">
        <v>1.3103999900000001E-7</v>
      </c>
      <c r="N27" s="24">
        <v>7.57574999E-7</v>
      </c>
      <c r="O27" s="24"/>
      <c r="P27" s="24">
        <v>1.3852499000000001E-8</v>
      </c>
      <c r="Q27" s="24">
        <v>1.4235147894999E-2</v>
      </c>
      <c r="R27" s="24">
        <v>4.3866249999E-5</v>
      </c>
      <c r="S27" s="24">
        <v>1.351788202629E-3</v>
      </c>
      <c r="T27" s="24"/>
      <c r="U27" s="24"/>
      <c r="V27" s="24">
        <v>2.929239199997E-3</v>
      </c>
      <c r="W27" s="24">
        <v>7.3880000000000004E-5</v>
      </c>
      <c r="X27" s="24">
        <v>1.622410818992E-3</v>
      </c>
      <c r="Y27" s="24">
        <v>1.6068900000000001E-5</v>
      </c>
      <c r="Z27" s="24"/>
      <c r="AA27" s="24">
        <v>2.2614086583090001E-3</v>
      </c>
      <c r="AB27" s="24"/>
      <c r="AC27" s="24">
        <v>8.3375247099960002E-3</v>
      </c>
      <c r="AD27" s="24">
        <v>2.334149999E-6</v>
      </c>
      <c r="AE27" s="24"/>
      <c r="AF27" s="24"/>
      <c r="AG27" s="24"/>
      <c r="AH27" s="24"/>
      <c r="AI27" s="24"/>
    </row>
    <row r="28" spans="1:35" ht="15" customHeight="1" x14ac:dyDescent="0.25">
      <c r="A28" s="16"/>
      <c r="D28" s="9"/>
      <c r="E28" s="11"/>
      <c r="F28" s="11"/>
      <c r="G28" s="11"/>
      <c r="H28" s="14"/>
      <c r="I28" s="11"/>
      <c r="J28" s="14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Page, Nick [DNR]</dc:creator>
  <cp:lastModifiedBy>Page, Nick [DNR]</cp:lastModifiedBy>
  <dcterms:created xsi:type="dcterms:W3CDTF">2026-01-14T17:35:13Z</dcterms:created>
  <dcterms:modified xsi:type="dcterms:W3CDTF">2026-01-15T15:17:36Z</dcterms:modified>
</cp:coreProperties>
</file>